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stasiamayakova/Desktop/"/>
    </mc:Choice>
  </mc:AlternateContent>
  <xr:revisionPtr revIDLastSave="0" documentId="13_ncr:1_{8643E6D0-8116-AE42-B9C8-73FA4F61642B}" xr6:coauthVersionLast="36" xr6:coauthVersionMax="36" xr10:uidLastSave="{00000000-0000-0000-0000-000000000000}"/>
  <workbookProtection workbookPassword="C6EE" lockStructure="1"/>
  <bookViews>
    <workbookView xWindow="1580" yWindow="480" windowWidth="23040" windowHeight="14380" xr2:uid="{00000000-000D-0000-FFFF-FFFF00000000}"/>
  </bookViews>
  <sheets>
    <sheet name="IP Box CY" sheetId="1" r:id="rId1"/>
  </sheets>
  <calcPr calcId="162913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E17" i="1"/>
  <c r="E22" i="1" s="1"/>
  <c r="E13" i="1"/>
  <c r="B17" i="1"/>
  <c r="B13" i="1"/>
  <c r="B23" i="1"/>
  <c r="B25" i="1"/>
  <c r="B26" i="1" s="1"/>
  <c r="B27" i="1" s="1"/>
  <c r="B28" i="1" s="1"/>
  <c r="C23" i="1"/>
  <c r="D23" i="1"/>
  <c r="D13" i="1"/>
  <c r="C17" i="1"/>
  <c r="C22" i="1" s="1"/>
  <c r="C25" i="1" s="1"/>
  <c r="C26" i="1" s="1"/>
  <c r="C27" i="1" s="1"/>
  <c r="C28" i="1" s="1"/>
  <c r="C13" i="1"/>
  <c r="B22" i="1"/>
  <c r="D22" i="1" l="1"/>
  <c r="D25" i="1" s="1"/>
  <c r="D26" i="1" s="1"/>
  <c r="D27" i="1" s="1"/>
  <c r="D28" i="1" s="1"/>
  <c r="E25" i="1"/>
  <c r="E26" i="1" s="1"/>
  <c r="E27" i="1" s="1"/>
  <c r="E28" i="1" s="1"/>
</calcChain>
</file>

<file path=xl/sharedStrings.xml><?xml version="1.0" encoding="utf-8"?>
<sst xmlns="http://schemas.openxmlformats.org/spreadsheetml/2006/main" count="25" uniqueCount="25">
  <si>
    <t>Пример 1</t>
  </si>
  <si>
    <t>Пример 2</t>
  </si>
  <si>
    <t>Пример 3</t>
  </si>
  <si>
    <t>Затраты на НИОКР, проведенные самой компанией</t>
  </si>
  <si>
    <t>Затраты на НИОКР, переданые связанной стороне</t>
  </si>
  <si>
    <t>Затраты на НИОКР, переданные несвязанной стороне</t>
  </si>
  <si>
    <t>80% освобожденные от налога</t>
  </si>
  <si>
    <t>Пример 4</t>
  </si>
  <si>
    <t>IP-Box значения</t>
  </si>
  <si>
    <t>Общие расходы/Overall Expenditure (OE)</t>
  </si>
  <si>
    <t>Квалифицированный доход/Qualifying Profit (QP)</t>
  </si>
  <si>
    <t>РАСЧЕТ НАЛОГООБЛАГАЕМОЙ БАЗЫ СОГЛАСНО ТРЕБОВАНИЯМ НОВОГО РЕЖИМА IP-Box НА КИПРЕ</t>
  </si>
  <si>
    <t>Затраты на приобритение квалиф. активов</t>
  </si>
  <si>
    <t>30% от общего размера Квалифицированных расходов (QE)</t>
  </si>
  <si>
    <t>Затраты на приобритение квалиф. активов + затраты на НИОКР, переданные связанной стороне</t>
  </si>
  <si>
    <t>Сумма налога (по ставке 12,5%)</t>
  </si>
  <si>
    <r>
      <t>"Квалифицируемые активы" разработаны, созданы, а затем усовершенствованы самой компанией. Все НИОКР проводились </t>
    </r>
    <r>
      <rPr>
        <u/>
        <sz val="11"/>
        <color theme="1"/>
        <rFont val="Calibri"/>
        <family val="2"/>
        <scheme val="minor"/>
      </rPr>
      <t>самостоятельно</t>
    </r>
    <r>
      <rPr>
        <sz val="11"/>
        <color theme="1"/>
        <rFont val="Calibri"/>
        <family val="2"/>
        <charset val="204"/>
        <scheme val="minor"/>
      </rPr>
      <t>, на аутсорсинг ничего не передавалось.</t>
    </r>
  </si>
  <si>
    <r>
      <t>"Квалифицируемые активы" приобретены кипрской компанией в готовом виде. НИОКР в целях дальнейшего их усовершенствования передавались </t>
    </r>
    <r>
      <rPr>
        <u/>
        <sz val="11"/>
        <color theme="1"/>
        <rFont val="Calibri"/>
        <family val="2"/>
        <scheme val="minor"/>
      </rPr>
      <t>несвязанной</t>
    </r>
    <r>
      <rPr>
        <sz val="11"/>
        <color theme="1"/>
        <rFont val="Calibri"/>
        <family val="2"/>
        <charset val="204"/>
        <scheme val="minor"/>
      </rPr>
      <t> стороне в порядке аутсорсинга.</t>
    </r>
  </si>
  <si>
    <r>
      <t>"Квалифицируемые активы" приобретены кипрской компанией в готовом виде. НИОКР в целях дальнейшего их усовершенствования передавались </t>
    </r>
    <r>
      <rPr>
        <u/>
        <sz val="11"/>
        <color theme="1"/>
        <rFont val="Calibri"/>
        <family val="2"/>
        <scheme val="minor"/>
      </rPr>
      <t>связанной</t>
    </r>
    <r>
      <rPr>
        <sz val="11"/>
        <color theme="1"/>
        <rFont val="Calibri"/>
        <family val="2"/>
        <charset val="204"/>
        <scheme val="minor"/>
      </rPr>
      <t> стороне в порядке аутсорсинга.</t>
    </r>
  </si>
  <si>
    <r>
      <t>"Квалифицируемые активы" приобретены кипрской компанией в готовом виде. НИОКР в целях дальнейшего их усовершенствования передавались </t>
    </r>
    <r>
      <rPr>
        <u/>
        <sz val="11"/>
        <color theme="1"/>
        <rFont val="Calibri (Основной текст)_x0000_"/>
        <charset val="204"/>
      </rPr>
      <t>связанной  и несвязанной</t>
    </r>
    <r>
      <rPr>
        <sz val="11"/>
        <color theme="1"/>
        <rFont val="Calibri"/>
        <family val="2"/>
        <charset val="204"/>
        <scheme val="minor"/>
      </rPr>
      <t xml:space="preserve"> стороне в порядке аутсорсинга.</t>
    </r>
  </si>
  <si>
    <r>
      <rPr>
        <b/>
        <sz val="11"/>
        <color theme="1"/>
        <rFont val="Calibri"/>
        <family val="2"/>
        <scheme val="minor"/>
      </rPr>
      <t>Общий доход/Overall Income (OI)</t>
    </r>
    <r>
      <rPr>
        <sz val="11"/>
        <color theme="1"/>
        <rFont val="Calibri"/>
        <family val="2"/>
        <charset val="204"/>
        <scheme val="minor"/>
      </rPr>
      <t xml:space="preserve">
(Выручка - Прямые затраты)</t>
    </r>
  </si>
  <si>
    <r>
      <t xml:space="preserve">Квалифицированные расходы/Qualifying Expenditure (QE) </t>
    </r>
    <r>
      <rPr>
        <sz val="11"/>
        <color rgb="FFFF0000"/>
        <rFont val="Calibri (Основной текст)_x0000_"/>
        <charset val="204"/>
      </rPr>
      <t xml:space="preserve"> 
НЕ ВХОДЯТ затраты на приобретение "Квалифицируемых активов" и затраты на НИОКР, переданные связанной стороне в порядке аутсорсинга</t>
    </r>
  </si>
  <si>
    <r>
      <t xml:space="preserve">Добавочные расходы/Uplift Expenditure (UE) 
</t>
    </r>
    <r>
      <rPr>
        <sz val="11"/>
        <color theme="1"/>
        <rFont val="Calibri"/>
        <family val="2"/>
        <charset val="204"/>
        <scheme val="minor"/>
      </rPr>
      <t>(меньшее из двух значений)</t>
    </r>
  </si>
  <si>
    <r>
      <t xml:space="preserve">Налогооблагаемый доход
</t>
    </r>
    <r>
      <rPr>
        <sz val="11"/>
        <color theme="1"/>
        <rFont val="Calibri"/>
        <family val="2"/>
        <charset val="204"/>
        <scheme val="minor"/>
      </rPr>
      <t>(Общий доход-80% освобожденные)</t>
    </r>
  </si>
  <si>
    <r>
      <rPr>
        <b/>
        <sz val="12"/>
        <color theme="2" tint="-0.749992370372631"/>
        <rFont val="Calibri (Основной текст)_x0000_"/>
        <charset val="204"/>
      </rPr>
      <t>Email:</t>
    </r>
    <r>
      <rPr>
        <sz val="12"/>
        <color theme="2" tint="-0.749992370372631"/>
        <rFont val="Calibri (Основной текст)_x0000_"/>
        <charset val="204"/>
      </rPr>
      <t xml:space="preserve">  info@labsconsult.com
</t>
    </r>
    <r>
      <rPr>
        <b/>
        <sz val="12"/>
        <color theme="2" tint="-0.749992370372631"/>
        <rFont val="Calibri (Основной текст)_x0000_"/>
        <charset val="204"/>
      </rPr>
      <t>Tel:</t>
    </r>
    <r>
      <rPr>
        <sz val="12"/>
        <color theme="2" tint="-0.749992370372631"/>
        <rFont val="Calibri (Основной текст)_x0000_"/>
        <charset val="204"/>
      </rPr>
      <t xml:space="preserve"> + 357 25 12 32 92
</t>
    </r>
    <r>
      <rPr>
        <b/>
        <sz val="12"/>
        <color theme="2" tint="-0.749992370372631"/>
        <rFont val="Calibri (Основной текст)_x0000_"/>
        <charset val="204"/>
      </rPr>
      <t>Skype:</t>
    </r>
    <r>
      <rPr>
        <sz val="12"/>
        <color theme="2" tint="-0.749992370372631"/>
        <rFont val="Calibri (Основной текст)_x0000_"/>
        <charset val="204"/>
      </rPr>
      <t xml:space="preserve"> call_labs
</t>
    </r>
    <r>
      <rPr>
        <b/>
        <sz val="12"/>
        <color theme="2" tint="-0.749992370372631"/>
        <rFont val="Calibri (Основной текст)_x0000_"/>
        <charset val="204"/>
      </rPr>
      <t xml:space="preserve">Web: </t>
    </r>
    <r>
      <rPr>
        <sz val="12"/>
        <color theme="2" tint="-0.749992370372631"/>
        <rFont val="Calibri (Основной текст)_x0000_"/>
        <charset val="204"/>
      </rPr>
      <t>labsconsult.com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</si>
</sst>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"/>
  </numFmts>
  <fonts count="12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 (Основной текст)_x0000_"/>
      <charset val="204"/>
    </font>
    <font>
      <sz val="11"/>
      <color rgb="FFFF0000"/>
      <name val="Calibri (Основной текст)_x0000_"/>
      <charset val="204"/>
    </font>
    <font>
      <b/>
      <sz val="11"/>
      <color theme="2" tint="-0.749992370372631"/>
      <name val="Calibri Light (Заголовки)"/>
      <charset val="204"/>
    </font>
    <font>
      <b/>
      <sz val="11"/>
      <color theme="2" tint="-0.749992370372631"/>
      <name val="Calibri"/>
      <family val="2"/>
      <charset val="204"/>
      <scheme val="minor"/>
    </font>
    <font>
      <b/>
      <sz val="14"/>
      <color theme="1"/>
      <name val="Calibri (Основной текст)_x0000_"/>
      <charset val="204"/>
    </font>
    <font>
      <b/>
      <sz val="12"/>
      <color theme="2" tint="-0.749992370372631"/>
      <name val="Calibri (Основной текст)_x0000_"/>
      <charset val="204"/>
    </font>
    <font>
      <sz val="12"/>
      <color theme="2" tint="-0.749992370372631"/>
      <name val="Calibri (Основной текст)_x0000_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 applyProtection="1">
      <alignment horizontal="left" vertical="top" wrapText="1"/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vertical="top" wrapText="1"/>
      <protection hidden="1"/>
    </xf>
    <xf numFmtId="0" fontId="1" fillId="0" borderId="1" xfId="0" applyFont="1" applyFill="1" applyBorder="1" applyAlignment="1" applyProtection="1">
      <alignment horizontal="center" vertical="top" wrapText="1"/>
      <protection hidden="1"/>
    </xf>
    <xf numFmtId="0" fontId="1" fillId="2" borderId="1" xfId="0" applyFont="1" applyFill="1" applyBorder="1" applyAlignment="1" applyProtection="1">
      <alignment horizontal="center" vertical="top" wrapText="1"/>
      <protection hidden="1"/>
    </xf>
    <xf numFmtId="0" fontId="1" fillId="3" borderId="1" xfId="0" applyFont="1" applyFill="1" applyBorder="1" applyAlignment="1" applyProtection="1">
      <alignment horizontal="center" vertical="top" wrapText="1"/>
      <protection hidden="1"/>
    </xf>
    <xf numFmtId="0" fontId="1" fillId="4" borderId="1" xfId="0" applyFont="1" applyFill="1" applyBorder="1" applyAlignment="1" applyProtection="1">
      <alignment horizontal="center" vertical="top" wrapText="1"/>
      <protection hidden="1"/>
    </xf>
    <xf numFmtId="0" fontId="1" fillId="6" borderId="1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4" borderId="1" xfId="0" applyFont="1" applyFill="1" applyBorder="1" applyAlignment="1" applyProtection="1">
      <alignment horizontal="left" vertical="top" wrapText="1"/>
      <protection hidden="1"/>
    </xf>
    <xf numFmtId="0" fontId="3" fillId="6" borderId="1" xfId="0" applyFont="1" applyFill="1" applyBorder="1" applyAlignment="1" applyProtection="1">
      <alignment horizontal="left" vertical="top" wrapText="1"/>
      <protection hidden="1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 hidden="1"/>
    </xf>
    <xf numFmtId="164" fontId="1" fillId="3" borderId="1" xfId="0" applyNumberFormat="1" applyFont="1" applyFill="1" applyBorder="1" applyAlignment="1" applyProtection="1">
      <alignment horizontal="left" vertical="top" wrapText="1"/>
      <protection locked="0" hidden="1"/>
    </xf>
    <xf numFmtId="164" fontId="1" fillId="4" borderId="1" xfId="0" applyNumberFormat="1" applyFont="1" applyFill="1" applyBorder="1" applyAlignment="1" applyProtection="1">
      <alignment horizontal="left" vertical="top" wrapText="1"/>
      <protection locked="0" hidden="1"/>
    </xf>
    <xf numFmtId="164" fontId="1" fillId="6" borderId="1" xfId="0" applyNumberFormat="1" applyFont="1" applyFill="1" applyBorder="1" applyAlignment="1" applyProtection="1">
      <alignment horizontal="left" vertical="top" wrapText="1"/>
      <protection locked="0" hidden="1"/>
    </xf>
    <xf numFmtId="164" fontId="2" fillId="2" borderId="1" xfId="0" applyNumberFormat="1" applyFont="1" applyFill="1" applyBorder="1" applyAlignment="1" applyProtection="1">
      <alignment horizontal="left" vertical="top" wrapText="1"/>
      <protection locked="0" hidden="1"/>
    </xf>
    <xf numFmtId="164" fontId="2" fillId="3" borderId="1" xfId="0" applyNumberFormat="1" applyFont="1" applyFill="1" applyBorder="1" applyAlignment="1" applyProtection="1">
      <alignment horizontal="left" vertical="top" wrapText="1"/>
      <protection locked="0" hidden="1"/>
    </xf>
    <xf numFmtId="164" fontId="2" fillId="4" borderId="1" xfId="0" applyNumberFormat="1" applyFont="1" applyFill="1" applyBorder="1" applyAlignment="1" applyProtection="1">
      <alignment horizontal="left" vertical="top" wrapText="1"/>
      <protection locked="0" hidden="1"/>
    </xf>
    <xf numFmtId="164" fontId="2" fillId="6" borderId="1" xfId="0" applyNumberFormat="1" applyFont="1" applyFill="1" applyBorder="1" applyAlignment="1" applyProtection="1">
      <alignment horizontal="left" vertical="top" wrapText="1"/>
      <protection locked="0" hidden="1"/>
    </xf>
    <xf numFmtId="0" fontId="2" fillId="6" borderId="1" xfId="0" applyFont="1" applyFill="1" applyBorder="1" applyAlignment="1" applyProtection="1">
      <alignment horizontal="left"/>
      <protection locked="0" hidden="1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 hidden="1"/>
    </xf>
    <xf numFmtId="164" fontId="2" fillId="2" borderId="1" xfId="0" applyNumberFormat="1" applyFont="1" applyFill="1" applyBorder="1" applyAlignment="1" applyProtection="1">
      <alignment horizontal="left" vertical="top" wrapText="1"/>
      <protection hidden="1"/>
    </xf>
    <xf numFmtId="164" fontId="2" fillId="3" borderId="1" xfId="0" applyNumberFormat="1" applyFont="1" applyFill="1" applyBorder="1" applyAlignment="1" applyProtection="1">
      <alignment horizontal="left" vertical="top" wrapText="1"/>
      <protection hidden="1"/>
    </xf>
    <xf numFmtId="164" fontId="2" fillId="4" borderId="1" xfId="0" applyNumberFormat="1" applyFont="1" applyFill="1" applyBorder="1" applyAlignment="1" applyProtection="1">
      <alignment horizontal="left" vertical="top" wrapText="1"/>
      <protection hidden="1"/>
    </xf>
    <xf numFmtId="164" fontId="2" fillId="6" borderId="1" xfId="0" applyNumberFormat="1" applyFont="1" applyFill="1" applyBorder="1" applyAlignment="1" applyProtection="1">
      <alignment horizontal="left" vertical="top" wrapText="1"/>
      <protection hidden="1"/>
    </xf>
    <xf numFmtId="164" fontId="1" fillId="5" borderId="1" xfId="0" applyNumberFormat="1" applyFont="1" applyFill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 applyProtection="1">
      <alignment horizontal="left" vertical="top" wrapText="1"/>
      <protection hidden="1"/>
    </xf>
    <xf numFmtId="0" fontId="1" fillId="0" borderId="1" xfId="0" applyFont="1" applyBorder="1" applyAlignment="1" applyProtection="1">
      <alignment horizontal="left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1" xfId="0" applyFont="1" applyFill="1" applyBorder="1" applyAlignment="1" applyProtection="1">
      <alignment horizontal="left" vertical="top" wrapText="1"/>
    </xf>
    <xf numFmtId="164" fontId="1" fillId="2" borderId="1" xfId="0" applyNumberFormat="1" applyFont="1" applyFill="1" applyBorder="1" applyAlignment="1" applyProtection="1">
      <alignment horizontal="left" vertical="top" wrapText="1"/>
      <protection locked="0"/>
    </xf>
    <xf numFmtId="164" fontId="1" fillId="3" borderId="1" xfId="0" applyNumberFormat="1" applyFont="1" applyFill="1" applyBorder="1" applyAlignment="1" applyProtection="1">
      <alignment horizontal="left" vertical="top" wrapText="1"/>
      <protection locked="0"/>
    </xf>
    <xf numFmtId="164" fontId="1" fillId="4" borderId="1" xfId="0" applyNumberFormat="1" applyFont="1" applyFill="1" applyBorder="1" applyAlignment="1" applyProtection="1">
      <alignment horizontal="left" vertical="top" wrapText="1"/>
      <protection locked="0"/>
    </xf>
    <xf numFmtId="164" fontId="1" fillId="6" borderId="1" xfId="0" applyNumberFormat="1" applyFont="1" applyFill="1" applyBorder="1" applyAlignment="1" applyProtection="1">
      <alignment horizontal="left" vertical="top" wrapText="1"/>
      <protection locked="0"/>
    </xf>
    <xf numFmtId="164" fontId="2" fillId="2" borderId="1" xfId="0" applyNumberFormat="1" applyFont="1" applyFill="1" applyBorder="1" applyAlignment="1" applyProtection="1">
      <alignment horizontal="left" vertical="top" wrapText="1"/>
      <protection locked="0"/>
    </xf>
    <xf numFmtId="164" fontId="2" fillId="3" borderId="1" xfId="0" applyNumberFormat="1" applyFont="1" applyFill="1" applyBorder="1" applyAlignment="1" applyProtection="1">
      <alignment horizontal="left" vertical="top" wrapText="1"/>
      <protection locked="0"/>
    </xf>
    <xf numFmtId="164" fontId="2" fillId="4" borderId="1" xfId="0" applyNumberFormat="1" applyFont="1" applyFill="1" applyBorder="1" applyAlignment="1" applyProtection="1">
      <alignment horizontal="left" vertical="top" wrapText="1"/>
      <protection locked="0"/>
    </xf>
    <xf numFmtId="164" fontId="2" fillId="6" borderId="1" xfId="0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horizontal="center" vertical="top" wrapText="1"/>
      <protection hidden="1"/>
    </xf>
    <xf numFmtId="0" fontId="2" fillId="0" borderId="4" xfId="0" applyFont="1" applyBorder="1" applyAlignment="1" applyProtection="1">
      <alignment horizontal="center" vertical="top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250825</xdr:colOff>
      <xdr:row>9</xdr:row>
      <xdr:rowOff>292452</xdr:rowOff>
    </xdr:from>
    <xdr:to>
      <xdr:col>0</xdr:col>
      <xdr:colOff>3044825</xdr:colOff>
      <xdr:row>9</xdr:row>
      <xdr:rowOff>1054452</xdr:rowOff>
    </xdr:to>
    <xdr:pic>
      <xdr:nvPicPr>
        <xdr:cNvPr id="2" name="Рисунок 1" descr="Формула IP-box">
          <a:extLst>
            <a:ext uri="{FF2B5EF4-FFF2-40B4-BE49-F238E27FC236}">
              <a16:creationId xmlns:a16="http://schemas.microsoft.com/office/drawing/2014/main" id="{8FF57709-A5D5-D84C-B11C-F165A081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825" y="729896"/>
          <a:ext cx="2794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479774</xdr:colOff>
      <xdr:row>1</xdr:row>
      <xdr:rowOff>126997</xdr:rowOff>
    </xdr:from>
    <xdr:to>
      <xdr:col>0</xdr:col>
      <xdr:colOff>3160889</xdr:colOff>
      <xdr:row>5</xdr:row>
      <xdr:rowOff>183443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0CB2008-0033-4148-9497-B4B27EEB353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9774" y="324553"/>
          <a:ext cx="2681115" cy="84666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tabSelected="1" zoomScale="90" zoomScaleNormal="90" zoomScalePageLayoutView="90" workbookViewId="0">
      <selection activeCell="D5" sqref="D5"/>
    </sheetView>
  </sheetViews>
  <sheetFormatPr baseColWidth="10" defaultRowHeight="16"/>
  <cols>
    <col min="1" max="1" width="49.1640625" style="5" customWidth="1"/>
    <col min="2" max="2" width="27.83203125" style="5" customWidth="1"/>
    <col min="3" max="3" width="32.33203125" style="5" customWidth="1"/>
    <col min="4" max="4" width="31.5" style="5" customWidth="1"/>
    <col min="5" max="5" width="39" style="7" customWidth="1"/>
    <col min="6" max="6" width="23" customWidth="1"/>
  </cols>
  <sheetData>
    <row r="1" spans="1:5">
      <c r="A1" s="8"/>
      <c r="B1" s="8"/>
      <c r="C1" s="8"/>
      <c r="D1" s="8"/>
      <c r="E1" s="9"/>
    </row>
    <row r="2" spans="1:5">
      <c r="A2" s="8"/>
      <c r="B2" s="49" t="s">
        <v>24</v>
      </c>
      <c r="C2" s="8"/>
      <c r="D2" s="10"/>
      <c r="E2" s="11"/>
    </row>
    <row r="3" spans="1:5">
      <c r="A3" s="8"/>
      <c r="B3" s="50"/>
      <c r="C3" s="8"/>
      <c r="D3" s="11"/>
      <c r="E3" s="11"/>
    </row>
    <row r="4" spans="1:5">
      <c r="A4" s="8"/>
      <c r="B4" s="50"/>
      <c r="C4" s="8"/>
      <c r="D4" s="11"/>
      <c r="E4" s="11"/>
    </row>
    <row r="5" spans="1:5">
      <c r="A5" s="8"/>
      <c r="B5" s="50"/>
      <c r="C5" s="8"/>
      <c r="D5" s="11"/>
      <c r="E5" s="11"/>
    </row>
    <row r="6" spans="1:5">
      <c r="A6" s="8"/>
      <c r="B6" s="50"/>
      <c r="C6" s="8"/>
      <c r="D6" s="11"/>
      <c r="E6" s="11"/>
    </row>
    <row r="7" spans="1:5">
      <c r="A7" s="8"/>
      <c r="B7" s="50"/>
      <c r="C7" s="8"/>
      <c r="D7" s="11"/>
      <c r="E7" s="11"/>
    </row>
    <row r="8" spans="1:5" ht="19" customHeight="1">
      <c r="A8" s="57" t="s">
        <v>11</v>
      </c>
      <c r="B8" s="58"/>
      <c r="C8" s="58"/>
      <c r="D8" s="58"/>
      <c r="E8" s="58"/>
    </row>
    <row r="9" spans="1:5" s="1" customFormat="1">
      <c r="A9" s="12" t="s">
        <v>8</v>
      </c>
      <c r="B9" s="13" t="s">
        <v>0</v>
      </c>
      <c r="C9" s="14" t="s">
        <v>1</v>
      </c>
      <c r="D9" s="15" t="s">
        <v>2</v>
      </c>
      <c r="E9" s="16" t="s">
        <v>7</v>
      </c>
    </row>
    <row r="10" spans="1:5" ht="112">
      <c r="A10" s="17"/>
      <c r="B10" s="18" t="s">
        <v>16</v>
      </c>
      <c r="C10" s="19" t="s">
        <v>17</v>
      </c>
      <c r="D10" s="20" t="s">
        <v>18</v>
      </c>
      <c r="E10" s="21" t="s">
        <v>19</v>
      </c>
    </row>
    <row r="11" spans="1:5" ht="32">
      <c r="A11" s="3" t="s">
        <v>20</v>
      </c>
      <c r="B11" s="41">
        <v>1000000</v>
      </c>
      <c r="C11" s="42">
        <v>1000000</v>
      </c>
      <c r="D11" s="43">
        <v>1000000</v>
      </c>
      <c r="E11" s="44">
        <v>1000000</v>
      </c>
    </row>
    <row r="12" spans="1:5">
      <c r="A12" s="51"/>
      <c r="B12" s="52"/>
      <c r="C12" s="52"/>
      <c r="D12" s="52"/>
      <c r="E12" s="53"/>
    </row>
    <row r="13" spans="1:5">
      <c r="A13" s="4" t="s">
        <v>9</v>
      </c>
      <c r="B13" s="22">
        <f>B17+B14+B15</f>
        <v>500000</v>
      </c>
      <c r="C13" s="23">
        <f>C17+C14+C15</f>
        <v>500000</v>
      </c>
      <c r="D13" s="24">
        <f>D17+D14+D15</f>
        <v>500000</v>
      </c>
      <c r="E13" s="25">
        <f>E17+E14+E15</f>
        <v>500000</v>
      </c>
    </row>
    <row r="14" spans="1:5">
      <c r="A14" s="2" t="s">
        <v>12</v>
      </c>
      <c r="B14" s="45">
        <v>0</v>
      </c>
      <c r="C14" s="46">
        <v>300000</v>
      </c>
      <c r="D14" s="47">
        <v>300000</v>
      </c>
      <c r="E14" s="48">
        <v>200000</v>
      </c>
    </row>
    <row r="15" spans="1:5">
      <c r="A15" s="2" t="s">
        <v>4</v>
      </c>
      <c r="B15" s="45">
        <v>0</v>
      </c>
      <c r="C15" s="46">
        <v>0</v>
      </c>
      <c r="D15" s="47">
        <v>200000</v>
      </c>
      <c r="E15" s="48">
        <v>75000</v>
      </c>
    </row>
    <row r="16" spans="1:5">
      <c r="A16" s="51"/>
      <c r="B16" s="52"/>
      <c r="C16" s="52"/>
      <c r="D16" s="52"/>
      <c r="E16" s="53"/>
    </row>
    <row r="17" spans="1:5" ht="61" customHeight="1">
      <c r="A17" s="38" t="s">
        <v>21</v>
      </c>
      <c r="B17" s="22">
        <f>B18+B19</f>
        <v>500000</v>
      </c>
      <c r="C17" s="23">
        <f t="shared" ref="C17:E17" si="0">C18+C19</f>
        <v>200000</v>
      </c>
      <c r="D17" s="24">
        <v>0</v>
      </c>
      <c r="E17" s="25">
        <f t="shared" si="0"/>
        <v>225000</v>
      </c>
    </row>
    <row r="18" spans="1:5" ht="20" customHeight="1">
      <c r="A18" s="39" t="s">
        <v>3</v>
      </c>
      <c r="B18" s="45">
        <v>500000</v>
      </c>
      <c r="C18" s="46">
        <v>0</v>
      </c>
      <c r="D18" s="47">
        <v>0</v>
      </c>
      <c r="E18" s="48">
        <v>200000</v>
      </c>
    </row>
    <row r="19" spans="1:5">
      <c r="A19" s="40" t="s">
        <v>5</v>
      </c>
      <c r="B19" s="45">
        <v>0</v>
      </c>
      <c r="C19" s="46">
        <v>200000</v>
      </c>
      <c r="D19" s="47">
        <v>0</v>
      </c>
      <c r="E19" s="48">
        <v>25000</v>
      </c>
    </row>
    <row r="20" spans="1:5">
      <c r="A20" s="51"/>
      <c r="B20" s="52"/>
      <c r="C20" s="52"/>
      <c r="D20" s="52"/>
      <c r="E20" s="53"/>
    </row>
    <row r="21" spans="1:5" ht="31" customHeight="1">
      <c r="A21" s="4" t="s">
        <v>22</v>
      </c>
      <c r="B21" s="26"/>
      <c r="C21" s="27"/>
      <c r="D21" s="28"/>
      <c r="E21" s="30"/>
    </row>
    <row r="22" spans="1:5">
      <c r="A22" s="2" t="s">
        <v>13</v>
      </c>
      <c r="B22" s="22">
        <f>B17*0.3</f>
        <v>150000</v>
      </c>
      <c r="C22" s="23">
        <f t="shared" ref="C22:D22" si="1">C17*0.3</f>
        <v>60000</v>
      </c>
      <c r="D22" s="24">
        <f t="shared" si="1"/>
        <v>0</v>
      </c>
      <c r="E22" s="25">
        <f>E17*0.3</f>
        <v>67500</v>
      </c>
    </row>
    <row r="23" spans="1:5" ht="32">
      <c r="A23" s="2" t="s">
        <v>14</v>
      </c>
      <c r="B23" s="31">
        <f>B14+B15</f>
        <v>0</v>
      </c>
      <c r="C23" s="27">
        <f>C14+C15</f>
        <v>300000</v>
      </c>
      <c r="D23" s="28">
        <f>D14+D15</f>
        <v>500000</v>
      </c>
      <c r="E23" s="29">
        <f>E14+E15</f>
        <v>275000</v>
      </c>
    </row>
    <row r="24" spans="1:5">
      <c r="A24" s="54"/>
      <c r="B24" s="55"/>
      <c r="C24" s="55"/>
      <c r="D24" s="55"/>
      <c r="E24" s="56"/>
    </row>
    <row r="25" spans="1:5">
      <c r="A25" s="37" t="s">
        <v>10</v>
      </c>
      <c r="B25" s="32">
        <f>B11*((B17+B23)/B13)</f>
        <v>1000000</v>
      </c>
      <c r="C25" s="33">
        <f>C11*((C17+C22)/C13)</f>
        <v>520000</v>
      </c>
      <c r="D25" s="34">
        <f>D11*((D17+D22)/D13)</f>
        <v>0</v>
      </c>
      <c r="E25" s="35">
        <f>E11*((E17+E22)/E13)</f>
        <v>585000</v>
      </c>
    </row>
    <row r="26" spans="1:5">
      <c r="A26" s="37" t="s">
        <v>6</v>
      </c>
      <c r="B26" s="32">
        <f>B25*0.8</f>
        <v>800000</v>
      </c>
      <c r="C26" s="33">
        <f>C25*0.8</f>
        <v>416000</v>
      </c>
      <c r="D26" s="34">
        <f>D25*0.8</f>
        <v>0</v>
      </c>
      <c r="E26" s="35">
        <f>E25*0.8</f>
        <v>468000</v>
      </c>
    </row>
    <row r="27" spans="1:5" ht="32">
      <c r="A27" s="37" t="s">
        <v>23</v>
      </c>
      <c r="B27" s="32">
        <f>B11-B26</f>
        <v>200000</v>
      </c>
      <c r="C27" s="33">
        <f>C11-C26</f>
        <v>584000</v>
      </c>
      <c r="D27" s="34">
        <f>D11-D26</f>
        <v>1000000</v>
      </c>
      <c r="E27" s="35">
        <f>E11-E26</f>
        <v>532000</v>
      </c>
    </row>
    <row r="28" spans="1:5">
      <c r="A28" s="37" t="s">
        <v>15</v>
      </c>
      <c r="B28" s="36">
        <f>B27*12.5/100</f>
        <v>25000</v>
      </c>
      <c r="C28" s="36">
        <f>C27*12.5/100</f>
        <v>73000</v>
      </c>
      <c r="D28" s="36">
        <f>D27*12.5/100</f>
        <v>125000</v>
      </c>
      <c r="E28" s="36">
        <f>E27*12.5/100</f>
        <v>66500</v>
      </c>
    </row>
    <row r="29" spans="1:5">
      <c r="E29" s="6"/>
    </row>
  </sheetData>
  <sheetProtection password="C6EE" sheet="1" objects="1" scenarios="1"/>
  <mergeCells count="6">
    <mergeCell ref="B2:B7"/>
    <mergeCell ref="A12:E12"/>
    <mergeCell ref="A16:E16"/>
    <mergeCell ref="A20:E20"/>
    <mergeCell ref="A24:E24"/>
    <mergeCell ref="A8:E8"/>
  </mergeCells>
  <pageMargins left="0" right="0" top="0" bottom="0" header="0" footer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IP Box 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Пользователь Microsoft Office</cp:lastModifiedBy>
  <dcterms:created xsi:type="dcterms:W3CDTF">2018-03-02T11:23:36Z</dcterms:created>
  <dcterms:modified xsi:type="dcterms:W3CDTF">2018-10-29T12:36:51Z</dcterms:modified>
</cp:coreProperties>
</file>